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0490" windowHeight="7755"/>
  </bookViews>
  <sheets>
    <sheet name="EAI_F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G18" i="1"/>
  <c r="H18" i="1" s="1"/>
  <c r="F18" i="1"/>
  <c r="D18" i="1"/>
  <c r="C18" i="1"/>
  <c r="E18" i="1" s="1"/>
  <c r="G8" i="1"/>
  <c r="G26" i="1" s="1"/>
  <c r="F8" i="1"/>
  <c r="D8" i="1"/>
  <c r="C8" i="1"/>
  <c r="E24" i="1" l="1"/>
  <c r="F26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<sst xmlns="http://schemas.openxmlformats.org/spreadsheetml/2006/main" count="35" uniqueCount="31">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</sst>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>
    <pageSetUpPr fitToPage="1"/>
  </sheetPr>
  <dimension ref="B1:H56"/>
  <sheetViews>
    <sheetView tabSelected="1" topLeftCell="A4" workbookViewId="0">
      <selection activeCell="B2" sqref="B2:H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2851562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3199550134.98</v>
      </c>
      <c r="D8" s="18">
        <f>SUM(D9:D16)</f>
        <v>332897276.77999997</v>
      </c>
      <c r="E8" s="21">
        <f t="shared" ref="E8:E16" si="0">C8+D8</f>
        <v>3532447411.7600002</v>
      </c>
      <c r="F8" s="18">
        <f>SUM(F9:F16)</f>
        <v>3676302539.8899999</v>
      </c>
      <c r="G8" s="21">
        <f>SUM(G9:G16)</f>
        <v>3676302539.8899999</v>
      </c>
      <c r="H8" s="5">
        <f t="shared" ref="H8:H16" si="1">G8-C8</f>
        <v>476752404.90999985</v>
      </c>
    </row>
    <row r="9" spans="2:8" x14ac:dyDescent="0.2">
      <c r="B9" s="6" t="s">
        <v>14</v>
      </c>
      <c r="C9" s="22">
        <v>1000356026</v>
      </c>
      <c r="D9" s="19">
        <v>203361196.56999999</v>
      </c>
      <c r="E9" s="23">
        <f t="shared" si="0"/>
        <v>1203717222.5699999</v>
      </c>
      <c r="F9" s="19">
        <v>1239677098.1400001</v>
      </c>
      <c r="G9" s="22">
        <v>1239677098.1400001</v>
      </c>
      <c r="H9" s="7">
        <f t="shared" si="1"/>
        <v>239321072.1400001</v>
      </c>
    </row>
    <row r="10" spans="2:8" x14ac:dyDescent="0.2">
      <c r="B10" s="8" t="s">
        <v>15</v>
      </c>
      <c r="C10" s="22">
        <v>52707202</v>
      </c>
      <c r="D10" s="19">
        <v>1449421.64</v>
      </c>
      <c r="E10" s="23">
        <f t="shared" si="0"/>
        <v>54156623.640000001</v>
      </c>
      <c r="F10" s="19">
        <v>64654079.219999999</v>
      </c>
      <c r="G10" s="22">
        <v>64654079.219999999</v>
      </c>
      <c r="H10" s="7">
        <f t="shared" si="1"/>
        <v>11946877.219999999</v>
      </c>
    </row>
    <row r="11" spans="2:8" x14ac:dyDescent="0.2">
      <c r="B11" s="6" t="s">
        <v>16</v>
      </c>
      <c r="C11" s="22">
        <v>238431558</v>
      </c>
      <c r="D11" s="19">
        <v>27467058.940000001</v>
      </c>
      <c r="E11" s="23">
        <f t="shared" si="0"/>
        <v>265898616.94</v>
      </c>
      <c r="F11" s="19">
        <v>312844719.51999998</v>
      </c>
      <c r="G11" s="22">
        <v>312844719.51999998</v>
      </c>
      <c r="H11" s="7">
        <f t="shared" si="1"/>
        <v>74413161.519999981</v>
      </c>
    </row>
    <row r="12" spans="2:8" x14ac:dyDescent="0.2">
      <c r="B12" s="6" t="s">
        <v>17</v>
      </c>
      <c r="C12" s="22">
        <v>12664089</v>
      </c>
      <c r="D12" s="19">
        <v>7649439.2199999997</v>
      </c>
      <c r="E12" s="23">
        <f t="shared" si="0"/>
        <v>20313528.219999999</v>
      </c>
      <c r="F12" s="19">
        <v>28332114.809999999</v>
      </c>
      <c r="G12" s="22">
        <v>28332114.809999999</v>
      </c>
      <c r="H12" s="7">
        <f t="shared" si="1"/>
        <v>15668025.809999999</v>
      </c>
    </row>
    <row r="13" spans="2:8" x14ac:dyDescent="0.2">
      <c r="B13" s="9" t="s">
        <v>18</v>
      </c>
      <c r="C13" s="22">
        <v>4514481</v>
      </c>
      <c r="D13" s="19">
        <v>9205114.9700000007</v>
      </c>
      <c r="E13" s="23">
        <f t="shared" si="0"/>
        <v>13719595.970000001</v>
      </c>
      <c r="F13" s="19">
        <v>29690757.600000001</v>
      </c>
      <c r="G13" s="22">
        <v>29690757.600000001</v>
      </c>
      <c r="H13" s="7">
        <f t="shared" si="1"/>
        <v>25176276.600000001</v>
      </c>
    </row>
    <row r="14" spans="2:8" x14ac:dyDescent="0.2">
      <c r="B14" s="9" t="s">
        <v>19</v>
      </c>
      <c r="C14" s="22">
        <v>1890876778.98</v>
      </c>
      <c r="D14" s="19">
        <v>83765045.439999998</v>
      </c>
      <c r="E14" s="23">
        <f t="shared" si="0"/>
        <v>1974641824.4200001</v>
      </c>
      <c r="F14" s="19">
        <v>2001103770.5999999</v>
      </c>
      <c r="G14" s="22">
        <v>2001103770.5999999</v>
      </c>
      <c r="H14" s="7">
        <f t="shared" si="1"/>
        <v>110226991.61999989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310600000</v>
      </c>
      <c r="D24" s="18">
        <f>SUM(D25)</f>
        <v>0</v>
      </c>
      <c r="E24" s="21">
        <f>C24+D24</f>
        <v>310600000</v>
      </c>
      <c r="F24" s="18">
        <f>SUM(F25)</f>
        <v>288000000</v>
      </c>
      <c r="G24" s="21">
        <f>SUM(G25)</f>
        <v>288000000</v>
      </c>
      <c r="H24" s="5">
        <f>G24-C24</f>
        <v>-22600000</v>
      </c>
    </row>
    <row r="25" spans="2:8" ht="12.75" thickBot="1" x14ac:dyDescent="0.25">
      <c r="B25" s="9" t="s">
        <v>23</v>
      </c>
      <c r="C25" s="22">
        <v>310600000</v>
      </c>
      <c r="D25" s="19">
        <v>0</v>
      </c>
      <c r="E25" s="23">
        <f>C25+D25</f>
        <v>310600000</v>
      </c>
      <c r="F25" s="19">
        <v>288000000</v>
      </c>
      <c r="G25" s="22">
        <v>288000000</v>
      </c>
      <c r="H25" s="7">
        <f>G25-C25</f>
        <v>-22600000</v>
      </c>
    </row>
    <row r="26" spans="2:8" ht="12.75" thickBot="1" x14ac:dyDescent="0.25">
      <c r="B26" s="16" t="s">
        <v>24</v>
      </c>
      <c r="C26" s="15">
        <f>SUM(C24,C18,C8)</f>
        <v>3510150134.98</v>
      </c>
      <c r="D26" s="26">
        <f>SUM(D24,D18,D8)</f>
        <v>332897276.77999997</v>
      </c>
      <c r="E26" s="15">
        <f>SUM(D26,C26)</f>
        <v>3843047411.7600002</v>
      </c>
      <c r="F26" s="26">
        <f>SUM(F24,F18,F8)</f>
        <v>3964302539.8899999</v>
      </c>
      <c r="G26" s="15">
        <f>SUM(G24,G18,G8)</f>
        <v>3964302539.8899999</v>
      </c>
      <c r="H26" s="28">
        <f>SUM(G26-C26)</f>
        <v>454152404.90999985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2022-11-03T20:11:36Z</cp:lastPrinted>
  <dcterms:created xsi:type="dcterms:W3CDTF">2019-12-05T18:23:32Z</dcterms:created>
  <dcterms:modified xsi:type="dcterms:W3CDTF">2022-11-03T20:11:38Z</dcterms:modified>
</cp:coreProperties>
</file>